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N job 2 machine" sheetId="1" r:id="rId1"/>
    <sheet name="N jon N machine" sheetId="2" r:id="rId2"/>
    <sheet name="Sheet3" sheetId="3" r:id="rId3"/>
  </sheets>
  <definedNames>
    <definedName name="solver_adj" localSheetId="0" hidden="1">'N job 2 machine'!$D$2:$M$11</definedName>
    <definedName name="solver_adj" localSheetId="1" hidden="1">'N jon N machine'!$F$2:$I$5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st" localSheetId="0" hidden="1">1</definedName>
    <definedName name="solver_est" localSheetId="1" hidden="1">1</definedName>
    <definedName name="solver_itr" localSheetId="0" hidden="1">1000</definedName>
    <definedName name="solver_itr" localSheetId="1" hidden="1">100</definedName>
    <definedName name="solver_lhs1" localSheetId="0" hidden="1">'N job 2 machine'!$D$2:$M$11</definedName>
    <definedName name="solver_lhs1" localSheetId="1" hidden="1">'N jon N machine'!$F$11:$I$11</definedName>
    <definedName name="solver_lhs10" localSheetId="0" hidden="1">'N job 2 machine'!#REF!</definedName>
    <definedName name="solver_lhs2" localSheetId="0" hidden="1">'N job 2 machine'!$D$14:$M$14</definedName>
    <definedName name="solver_lhs2" localSheetId="1" hidden="1">'N jon N machine'!$K$2:$K$5</definedName>
    <definedName name="solver_lhs3" localSheetId="0" hidden="1">'N job 2 machine'!$N$2:$N$11</definedName>
    <definedName name="solver_lhs3" localSheetId="1" hidden="1">'N jon N machine'!$F$2:$I$5</definedName>
    <definedName name="solver_lhs4" localSheetId="0" hidden="1">'N job 2 machine'!$D$13:$G$13</definedName>
    <definedName name="solver_lhs4" localSheetId="1" hidden="1">'N jon N machine'!$G$6:$I$6</definedName>
    <definedName name="solver_lhs5" localSheetId="0" hidden="1">'N job 2 machine'!$D$14:$H$14</definedName>
    <definedName name="solver_lhs5" localSheetId="1" hidden="1">'N jon N machine'!$G$7:$I$7</definedName>
    <definedName name="solver_lhs6" localSheetId="0" hidden="1">'N job 2 machine'!#REF!</definedName>
    <definedName name="solver_lhs6" localSheetId="1" hidden="1">'N jon N machine'!$G$8:$I$8</definedName>
    <definedName name="solver_lhs7" localSheetId="0" hidden="1">'N job 2 machine'!$D$12:$H$12</definedName>
    <definedName name="solver_lhs8" localSheetId="0" hidden="1">'N job 2 machine'!#REF!</definedName>
    <definedName name="solver_lhs9" localSheetId="0" hidden="1">'N job 2 machine'!#REF!</definedName>
    <definedName name="solver_lin" localSheetId="0" hidden="1">2</definedName>
    <definedName name="solver_lin" localSheetId="1" hidden="1">2</definedName>
    <definedName name="solver_neg" localSheetId="0" hidden="1">2</definedName>
    <definedName name="solver_neg" localSheetId="1" hidden="1">2</definedName>
    <definedName name="solver_num" localSheetId="0" hidden="1">3</definedName>
    <definedName name="solver_num" localSheetId="1" hidden="1">3</definedName>
    <definedName name="solver_nwt" localSheetId="0" hidden="1">1</definedName>
    <definedName name="solver_nwt" localSheetId="1" hidden="1">1</definedName>
    <definedName name="solver_opt" localSheetId="0" hidden="1">'N job 2 machine'!$N$14</definedName>
    <definedName name="solver_opt" localSheetId="1" hidden="1">'N jon N machine'!$R$11</definedName>
    <definedName name="solver_pre" localSheetId="0" hidden="1">0.000001</definedName>
    <definedName name="solver_pre" localSheetId="1" hidden="1">0.000001</definedName>
    <definedName name="solver_rel1" localSheetId="0" hidden="1">5</definedName>
    <definedName name="solver_rel1" localSheetId="1" hidden="1">2</definedName>
    <definedName name="solver_rel10" localSheetId="0" hidden="1">4</definedName>
    <definedName name="solver_rel2" localSheetId="0" hidden="1">2</definedName>
    <definedName name="solver_rel2" localSheetId="1" hidden="1">2</definedName>
    <definedName name="solver_rel3" localSheetId="0" hidden="1">2</definedName>
    <definedName name="solver_rel3" localSheetId="1" hidden="1">5</definedName>
    <definedName name="solver_rel4" localSheetId="0" hidden="1">3</definedName>
    <definedName name="solver_rel4" localSheetId="1" hidden="1">1</definedName>
    <definedName name="solver_rel5" localSheetId="0" hidden="1">2</definedName>
    <definedName name="solver_rel5" localSheetId="1" hidden="1">1</definedName>
    <definedName name="solver_rel6" localSheetId="0" hidden="1">2</definedName>
    <definedName name="solver_rel6" localSheetId="1" hidden="1">1</definedName>
    <definedName name="solver_rel7" localSheetId="0" hidden="1">1</definedName>
    <definedName name="solver_rel8" localSheetId="0" hidden="1">5</definedName>
    <definedName name="solver_rel9" localSheetId="0" hidden="1">4</definedName>
    <definedName name="solver_rhs1" localSheetId="0" hidden="1">binary</definedName>
    <definedName name="solver_rhs1" localSheetId="1" hidden="1">1</definedName>
    <definedName name="solver_rhs10" localSheetId="0" hidden="1">integer</definedName>
    <definedName name="solver_rhs2" localSheetId="0" hidden="1">1</definedName>
    <definedName name="solver_rhs2" localSheetId="1" hidden="1">1</definedName>
    <definedName name="solver_rhs3" localSheetId="0" hidden="1">1</definedName>
    <definedName name="solver_rhs3" localSheetId="1" hidden="1">binary</definedName>
    <definedName name="solver_rhs4" localSheetId="0" hidden="1">'N job 2 machine'!$E$12:$H$12</definedName>
    <definedName name="solver_rhs4" localSheetId="1" hidden="1">'N jon N machine'!$F$7:$H$7</definedName>
    <definedName name="solver_rhs5" localSheetId="0" hidden="1">1</definedName>
    <definedName name="solver_rhs5" localSheetId="1" hidden="1">'N jon N machine'!$F$8:$H$8</definedName>
    <definedName name="solver_rhs6" localSheetId="0" hidden="1">1</definedName>
    <definedName name="solver_rhs6" localSheetId="1" hidden="1">'N jon N machine'!$F$9:$H$9</definedName>
    <definedName name="solver_rhs7" localSheetId="0" hidden="1">'N job 2 machine'!#REF!</definedName>
    <definedName name="solver_rhs8" localSheetId="0" hidden="1">binary</definedName>
    <definedName name="solver_rhs9" localSheetId="0" hidden="1">integer</definedName>
    <definedName name="solver_scl" localSheetId="0" hidden="1">2</definedName>
    <definedName name="solver_scl" localSheetId="1" hidden="1">2</definedName>
    <definedName name="solver_sho" localSheetId="0" hidden="1">2</definedName>
    <definedName name="solver_sho" localSheetId="1" hidden="1">2</definedName>
    <definedName name="solver_tim" localSheetId="0" hidden="1">1000</definedName>
    <definedName name="solver_tim" localSheetId="1" hidden="1">100</definedName>
    <definedName name="solver_tol" localSheetId="0" hidden="1">0.05</definedName>
    <definedName name="solver_tol" localSheetId="1" hidden="1">0.05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</definedNames>
  <calcPr calcId="125725"/>
</workbook>
</file>

<file path=xl/calcChain.xml><?xml version="1.0" encoding="utf-8"?>
<calcChain xmlns="http://schemas.openxmlformats.org/spreadsheetml/2006/main">
  <c r="G13" i="2"/>
  <c r="H13"/>
  <c r="I13"/>
  <c r="F13"/>
  <c r="Q11"/>
  <c r="J24"/>
  <c r="J23"/>
  <c r="J22"/>
  <c r="H25"/>
  <c r="I25"/>
  <c r="G25"/>
  <c r="H24"/>
  <c r="I24"/>
  <c r="G24"/>
  <c r="H23"/>
  <c r="I23"/>
  <c r="G23"/>
  <c r="F25"/>
  <c r="F24"/>
  <c r="F23"/>
  <c r="H20"/>
  <c r="H21" s="1"/>
  <c r="I20" s="1"/>
  <c r="I21" s="1"/>
  <c r="G21"/>
  <c r="F21"/>
  <c r="G20" s="1"/>
  <c r="F20"/>
  <c r="H18"/>
  <c r="H19" s="1"/>
  <c r="I18" s="1"/>
  <c r="I19" s="1"/>
  <c r="G19"/>
  <c r="G18"/>
  <c r="F19"/>
  <c r="F18"/>
  <c r="H16"/>
  <c r="H17"/>
  <c r="I16" s="1"/>
  <c r="I17" s="1"/>
  <c r="G17"/>
  <c r="G16"/>
  <c r="F17"/>
  <c r="F16"/>
  <c r="H14"/>
  <c r="H15" s="1"/>
  <c r="I14" s="1"/>
  <c r="I15" s="1"/>
  <c r="G15"/>
  <c r="G14"/>
  <c r="F15"/>
  <c r="E15" i="1"/>
  <c r="F15"/>
  <c r="G15"/>
  <c r="H15"/>
  <c r="I15"/>
  <c r="J15"/>
  <c r="K15"/>
  <c r="L15"/>
  <c r="M15"/>
  <c r="D15"/>
  <c r="D17"/>
  <c r="E16" s="1"/>
  <c r="E17" s="1"/>
  <c r="E14"/>
  <c r="F14"/>
  <c r="G14"/>
  <c r="H14"/>
  <c r="I14"/>
  <c r="J14"/>
  <c r="K14"/>
  <c r="L14"/>
  <c r="M14"/>
  <c r="D14"/>
  <c r="N3"/>
  <c r="N4"/>
  <c r="N5"/>
  <c r="N6"/>
  <c r="N7"/>
  <c r="N8"/>
  <c r="N9"/>
  <c r="N10"/>
  <c r="N11"/>
  <c r="N2"/>
  <c r="D12"/>
  <c r="D13" s="1"/>
  <c r="K3" i="2"/>
  <c r="K4"/>
  <c r="K5"/>
  <c r="K2"/>
  <c r="G11"/>
  <c r="H11"/>
  <c r="I11"/>
  <c r="F11"/>
  <c r="F6"/>
  <c r="D18" i="1" l="1"/>
  <c r="D19" s="1"/>
  <c r="E18" s="1"/>
  <c r="E19" s="1"/>
  <c r="F16"/>
  <c r="F17" s="1"/>
  <c r="D21"/>
  <c r="E12"/>
  <c r="F12" s="1"/>
  <c r="G12" s="1"/>
  <c r="H12" s="1"/>
  <c r="I12" s="1"/>
  <c r="J12" s="1"/>
  <c r="K12" s="1"/>
  <c r="L12" s="1"/>
  <c r="M12" s="1"/>
  <c r="F7" i="2"/>
  <c r="G6"/>
  <c r="E21" i="1" l="1"/>
  <c r="G16"/>
  <c r="G17" s="1"/>
  <c r="F21"/>
  <c r="F18"/>
  <c r="F19" s="1"/>
  <c r="E13"/>
  <c r="F13" s="1"/>
  <c r="G13" s="1"/>
  <c r="H13" s="1"/>
  <c r="I13" s="1"/>
  <c r="J13" s="1"/>
  <c r="K13" s="1"/>
  <c r="L13" s="1"/>
  <c r="M13" s="1"/>
  <c r="N12"/>
  <c r="G7" i="2"/>
  <c r="H6"/>
  <c r="F8"/>
  <c r="H16" i="1" l="1"/>
  <c r="H17" s="1"/>
  <c r="G21"/>
  <c r="G18"/>
  <c r="G19" s="1"/>
  <c r="N13"/>
  <c r="N14" s="1"/>
  <c r="H7" i="2"/>
  <c r="G8"/>
  <c r="I6"/>
  <c r="F9"/>
  <c r="I16" i="1" l="1"/>
  <c r="I17" s="1"/>
  <c r="H21"/>
  <c r="H18"/>
  <c r="H19" s="1"/>
  <c r="H8" i="2"/>
  <c r="I7"/>
  <c r="G9"/>
  <c r="K6"/>
  <c r="J16" i="1" l="1"/>
  <c r="J17" s="1"/>
  <c r="I21"/>
  <c r="I18"/>
  <c r="I19" s="1"/>
  <c r="I8" i="2"/>
  <c r="K8" s="1"/>
  <c r="H9"/>
  <c r="K7"/>
  <c r="K16" i="1" l="1"/>
  <c r="K17" s="1"/>
  <c r="J21"/>
  <c r="J18"/>
  <c r="J19" s="1"/>
  <c r="I9" i="2"/>
  <c r="L16" i="1" l="1"/>
  <c r="L17" s="1"/>
  <c r="K21"/>
  <c r="K18"/>
  <c r="K19" s="1"/>
  <c r="N11" i="2"/>
  <c r="K9"/>
  <c r="K11" s="1"/>
  <c r="M16" i="1" l="1"/>
  <c r="M17" s="1"/>
  <c r="L21"/>
  <c r="L18"/>
  <c r="L19" s="1"/>
  <c r="M21" l="1"/>
  <c r="N21" s="1"/>
  <c r="M18"/>
  <c r="M19" s="1"/>
</calcChain>
</file>

<file path=xl/comments1.xml><?xml version="1.0" encoding="utf-8"?>
<comments xmlns="http://schemas.openxmlformats.org/spreadsheetml/2006/main">
  <authors>
    <author>ramanand</author>
  </authors>
  <commentList>
    <comment ref="M13" authorId="0">
      <text>
        <r>
          <rPr>
            <b/>
            <sz val="9"/>
            <color indexed="81"/>
            <rFont val="Tahoma"/>
            <family val="2"/>
          </rPr>
          <t>Kapil:</t>
        </r>
        <r>
          <rPr>
            <sz val="9"/>
            <color indexed="81"/>
            <rFont val="Tahoma"/>
            <family val="2"/>
          </rPr>
          <t xml:space="preserve">
Make-span Time</t>
        </r>
      </text>
    </comment>
    <comment ref="N14" authorId="0">
      <text>
        <r>
          <rPr>
            <b/>
            <sz val="9"/>
            <color indexed="81"/>
            <rFont val="Tahoma"/>
            <family val="2"/>
          </rPr>
          <t>Kapil:</t>
        </r>
        <r>
          <rPr>
            <sz val="9"/>
            <color indexed="81"/>
            <rFont val="Tahoma"/>
            <family val="2"/>
          </rPr>
          <t xml:space="preserve">
Average Flow Time</t>
        </r>
      </text>
    </comment>
    <comment ref="N21" authorId="0">
      <text>
        <r>
          <rPr>
            <b/>
            <sz val="9"/>
            <color indexed="81"/>
            <rFont val="Tahoma"/>
            <family val="2"/>
          </rPr>
          <t>Kapil:</t>
        </r>
        <r>
          <rPr>
            <sz val="9"/>
            <color indexed="81"/>
            <rFont val="Tahoma"/>
            <family val="2"/>
          </rPr>
          <t xml:space="preserve">
Ideal Time</t>
        </r>
      </text>
    </comment>
  </commentList>
</comments>
</file>

<file path=xl/sharedStrings.xml><?xml version="1.0" encoding="utf-8"?>
<sst xmlns="http://schemas.openxmlformats.org/spreadsheetml/2006/main" count="44" uniqueCount="35">
  <si>
    <t>Job</t>
  </si>
  <si>
    <t>Machine 1</t>
  </si>
  <si>
    <t>Machine 2</t>
  </si>
  <si>
    <t>M1</t>
  </si>
  <si>
    <t>M2</t>
  </si>
  <si>
    <t>M3</t>
  </si>
  <si>
    <t>M4</t>
  </si>
  <si>
    <t>Sum</t>
  </si>
  <si>
    <t>Average</t>
  </si>
  <si>
    <t>Makespan</t>
  </si>
  <si>
    <t>Ideal Time</t>
  </si>
  <si>
    <t>Machine 1 timing for job</t>
  </si>
  <si>
    <t>Machine 2 timing for job</t>
  </si>
  <si>
    <t>Machine 1 start time</t>
  </si>
  <si>
    <t>Machine 1 end time</t>
  </si>
  <si>
    <t>machine 2 start time</t>
  </si>
  <si>
    <t>Machine 2 end time</t>
  </si>
  <si>
    <t>Waiting time for machine</t>
  </si>
  <si>
    <t>Flow time on M1</t>
  </si>
  <si>
    <t>Flow time on M2</t>
  </si>
  <si>
    <t>Flow time on M3</t>
  </si>
  <si>
    <t>Flow time on M4</t>
  </si>
  <si>
    <t>M1 Start time</t>
  </si>
  <si>
    <t>M1 End time</t>
  </si>
  <si>
    <t>M2 Start time</t>
  </si>
  <si>
    <t>M2 End time</t>
  </si>
  <si>
    <t>M3 Start time</t>
  </si>
  <si>
    <t>M3 End time</t>
  </si>
  <si>
    <t>M4 Start time</t>
  </si>
  <si>
    <t>M4 End time</t>
  </si>
  <si>
    <t>M2 waiting time</t>
  </si>
  <si>
    <t>M3 waiting time</t>
  </si>
  <si>
    <t>M4 waiting time</t>
  </si>
  <si>
    <t>M1 waiting time</t>
  </si>
  <si>
    <t>Average Flow time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</si>
</sst>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1" fontId="0" fillId="0" borderId="0" xfId="0" applyNumberFormat="1"/>
    <xf numFmtId="0" fontId="0" fillId="0" borderId="0" xfId="0" applyFill="1"/>
    <xf numFmtId="0" fontId="0" fillId="0" borderId="1" xfId="0" applyBorder="1"/>
    <xf numFmtId="0" fontId="0" fillId="2" borderId="1" xfId="0" applyFill="1" applyBorder="1"/>
    <xf numFmtId="0" fontId="0" fillId="4" borderId="1" xfId="0" applyFill="1" applyBorder="1"/>
    <xf numFmtId="1" fontId="0" fillId="2" borderId="1" xfId="0" applyNumberFormat="1" applyFill="1" applyBorder="1"/>
    <xf numFmtId="1" fontId="0" fillId="0" borderId="1" xfId="0" applyNumberFormat="1" applyBorder="1"/>
    <xf numFmtId="0" fontId="0" fillId="3" borderId="1" xfId="0" applyFill="1" applyBorder="1"/>
    <xf numFmtId="0" fontId="0" fillId="2" borderId="1" xfId="0" applyFill="1" applyBorder="1" applyAlignment="1">
      <alignment wrapText="1"/>
    </xf>
    <xf numFmtId="2" fontId="0" fillId="0" borderId="0" xfId="0" applyNumberFormat="1"/>
    <xf numFmtId="0" fontId="0" fillId="5" borderId="5" xfId="0" applyFill="1" applyBorder="1"/>
    <xf numFmtId="0" fontId="0" fillId="5" borderId="6" xfId="0" applyFill="1" applyBorder="1"/>
    <xf numFmtId="0" fontId="0" fillId="5" borderId="11" xfId="0" applyFill="1" applyBorder="1"/>
    <xf numFmtId="0" fontId="0" fillId="5" borderId="12" xfId="0" applyFill="1" applyBorder="1"/>
    <xf numFmtId="1" fontId="0" fillId="5" borderId="12" xfId="0" applyNumberFormat="1" applyFill="1" applyBorder="1"/>
    <xf numFmtId="1" fontId="0" fillId="5" borderId="13" xfId="0" applyNumberFormat="1" applyFill="1" applyBorder="1"/>
    <xf numFmtId="0" fontId="0" fillId="7" borderId="5" xfId="0" applyFill="1" applyBorder="1"/>
    <xf numFmtId="0" fontId="0" fillId="7" borderId="6" xfId="0" applyFill="1" applyBorder="1"/>
    <xf numFmtId="1" fontId="0" fillId="7" borderId="6" xfId="0" applyNumberFormat="1" applyFill="1" applyBorder="1"/>
    <xf numFmtId="1" fontId="0" fillId="7" borderId="7" xfId="0" applyNumberFormat="1" applyFill="1" applyBorder="1"/>
    <xf numFmtId="0" fontId="0" fillId="7" borderId="8" xfId="0" applyFill="1" applyBorder="1"/>
    <xf numFmtId="0" fontId="0" fillId="7" borderId="9" xfId="0" applyFill="1" applyBorder="1"/>
    <xf numFmtId="1" fontId="0" fillId="7" borderId="9" xfId="0" applyNumberFormat="1" applyFill="1" applyBorder="1"/>
    <xf numFmtId="1" fontId="0" fillId="7" borderId="10" xfId="0" applyNumberFormat="1" applyFill="1" applyBorder="1"/>
    <xf numFmtId="0" fontId="0" fillId="5" borderId="14" xfId="0" applyFill="1" applyBorder="1"/>
    <xf numFmtId="0" fontId="0" fillId="5" borderId="15" xfId="0" applyFill="1" applyBorder="1"/>
    <xf numFmtId="0" fontId="3" fillId="4" borderId="1" xfId="0" applyFont="1" applyFill="1" applyBorder="1" applyAlignment="1">
      <alignment horizontal="center"/>
    </xf>
    <xf numFmtId="0" fontId="0" fillId="8" borderId="1" xfId="0" applyFill="1" applyBorder="1"/>
    <xf numFmtId="0" fontId="0" fillId="6" borderId="1" xfId="0" applyFill="1" applyBorder="1"/>
    <xf numFmtId="0" fontId="0" fillId="9" borderId="1" xfId="0" applyFill="1" applyBorder="1"/>
    <xf numFmtId="0" fontId="0" fillId="10" borderId="1" xfId="0" applyFill="1" applyBorder="1"/>
    <xf numFmtId="1" fontId="0" fillId="10" borderId="1" xfId="0" applyNumberFormat="1" applyFill="1" applyBorder="1"/>
    <xf numFmtId="1" fontId="0" fillId="6" borderId="1" xfId="0" applyNumberFormat="1" applyFill="1" applyBorder="1"/>
    <xf numFmtId="1" fontId="0" fillId="7" borderId="1" xfId="0" applyNumberFormat="1" applyFill="1" applyBorder="1"/>
    <xf numFmtId="1" fontId="0" fillId="11" borderId="1" xfId="0" applyNumberFormat="1" applyFill="1" applyBorder="1"/>
    <xf numFmtId="1" fontId="1" fillId="0" borderId="1" xfId="0" applyNumberFormat="1" applyFont="1" applyBorder="1"/>
    <xf numFmtId="0" fontId="1" fillId="0" borderId="1" xfId="0" applyFont="1" applyBorder="1"/>
    <xf numFmtId="0" fontId="2" fillId="0" borderId="1" xfId="0" applyFont="1" applyBorder="1" applyAlignment="1">
      <alignment wrapText="1"/>
    </xf>
    <xf numFmtId="2" fontId="2" fillId="0" borderId="1" xfId="0" applyNumberFormat="1" applyFont="1" applyBorder="1"/>
    <xf numFmtId="0" fontId="2" fillId="0" borderId="1" xfId="0" applyFont="1" applyBorder="1"/>
    <xf numFmtId="1" fontId="2" fillId="0" borderId="1" xfId="0" applyNumberFormat="1" applyFont="1" applyBorder="1"/>
    <xf numFmtId="0" fontId="0" fillId="0" borderId="1" xfId="0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wrapText="1"/>
    </xf>
    <xf numFmtId="2" fontId="2" fillId="0" borderId="0" xfId="0" applyNumberFormat="1" applyFont="1" applyBorder="1"/>
    <xf numFmtId="0" fontId="2" fillId="0" borderId="0" xfId="0" applyFont="1" applyBorder="1"/>
    <xf numFmtId="1" fontId="2" fillId="0" borderId="0" xfId="0" applyNumberFormat="1" applyFont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11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10" borderId="1" xfId="0" applyFill="1" applyBorder="1" applyAlignment="1">
      <alignment horizontal="center"/>
    </xf>
    <xf numFmtId="1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R14" sqref="R14"/>
    </sheetView>
  </sheetViews>
  <sheetFormatPr defaultColWidth="5.28515625" defaultRowHeight="15"/>
  <cols>
    <col min="2" max="3" width="9.85546875" customWidth="1"/>
    <col min="9" max="9" width="6.28515625" customWidth="1"/>
  </cols>
  <sheetData>
    <row r="1" spans="1:15" ht="30.75" customHeight="1">
      <c r="A1" s="3" t="s">
        <v>0</v>
      </c>
      <c r="B1" s="9" t="s">
        <v>1</v>
      </c>
      <c r="C1" s="9" t="s">
        <v>2</v>
      </c>
      <c r="D1" s="3">
        <v>1</v>
      </c>
      <c r="E1" s="3">
        <v>2</v>
      </c>
      <c r="F1" s="3">
        <v>3</v>
      </c>
      <c r="G1" s="3">
        <v>4</v>
      </c>
      <c r="H1" s="3">
        <v>5</v>
      </c>
      <c r="I1" s="3">
        <v>6</v>
      </c>
      <c r="J1" s="3">
        <v>7</v>
      </c>
      <c r="K1" s="3">
        <v>8</v>
      </c>
      <c r="L1" s="3">
        <v>9</v>
      </c>
      <c r="M1" s="3">
        <v>10</v>
      </c>
      <c r="N1" s="3"/>
    </row>
    <row r="2" spans="1:15">
      <c r="A2" s="5">
        <v>1</v>
      </c>
      <c r="B2" s="4">
        <v>15</v>
      </c>
      <c r="C2" s="6">
        <v>11</v>
      </c>
      <c r="D2" s="7">
        <v>0</v>
      </c>
      <c r="E2" s="7">
        <v>0</v>
      </c>
      <c r="F2" s="7">
        <v>0</v>
      </c>
      <c r="G2" s="7">
        <v>0</v>
      </c>
      <c r="H2" s="7">
        <v>1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f>SUM(D2:M2)</f>
        <v>1</v>
      </c>
      <c r="O2" s="1"/>
    </row>
    <row r="3" spans="1:15">
      <c r="A3" s="8">
        <v>2</v>
      </c>
      <c r="B3" s="4">
        <v>17</v>
      </c>
      <c r="C3" s="6">
        <v>10</v>
      </c>
      <c r="D3" s="7">
        <v>0</v>
      </c>
      <c r="E3" s="7">
        <v>1.175813917683408E-12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1</v>
      </c>
      <c r="N3" s="7">
        <f t="shared" ref="N3:N11" si="0">SUM(D3:M3)</f>
        <v>1.0000000000011757</v>
      </c>
      <c r="O3" s="1"/>
    </row>
    <row r="4" spans="1:15">
      <c r="A4" s="5">
        <v>3</v>
      </c>
      <c r="B4" s="4">
        <v>9</v>
      </c>
      <c r="C4" s="6">
        <v>13</v>
      </c>
      <c r="D4" s="7">
        <v>1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f t="shared" si="0"/>
        <v>1</v>
      </c>
      <c r="O4" s="1"/>
    </row>
    <row r="5" spans="1:15">
      <c r="A5" s="8">
        <v>4</v>
      </c>
      <c r="B5" s="4">
        <v>12</v>
      </c>
      <c r="C5" s="6">
        <v>15</v>
      </c>
      <c r="D5" s="7">
        <v>0</v>
      </c>
      <c r="E5" s="7">
        <v>0</v>
      </c>
      <c r="F5" s="7">
        <v>1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f t="shared" si="0"/>
        <v>1</v>
      </c>
      <c r="O5" s="1"/>
    </row>
    <row r="6" spans="1:15">
      <c r="A6" s="5">
        <v>5</v>
      </c>
      <c r="B6" s="4">
        <v>14</v>
      </c>
      <c r="C6" s="6">
        <v>14</v>
      </c>
      <c r="D6" s="7">
        <v>0</v>
      </c>
      <c r="E6" s="7">
        <v>0</v>
      </c>
      <c r="F6" s="7">
        <v>0</v>
      </c>
      <c r="G6" s="7">
        <v>0</v>
      </c>
      <c r="H6" s="7">
        <v>2.7003202399062121E-9</v>
      </c>
      <c r="I6" s="7">
        <v>0</v>
      </c>
      <c r="J6" s="7">
        <v>1</v>
      </c>
      <c r="K6" s="7">
        <v>0</v>
      </c>
      <c r="L6" s="7">
        <v>0</v>
      </c>
      <c r="M6" s="7">
        <v>0</v>
      </c>
      <c r="N6" s="7">
        <f t="shared" si="0"/>
        <v>1.0000000027003202</v>
      </c>
      <c r="O6" s="1"/>
    </row>
    <row r="7" spans="1:15">
      <c r="A7" s="8">
        <v>6</v>
      </c>
      <c r="B7" s="4">
        <v>12</v>
      </c>
      <c r="C7" s="6">
        <v>10</v>
      </c>
      <c r="D7" s="7">
        <v>0</v>
      </c>
      <c r="E7" s="7">
        <v>0.99999999999882427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1.1754312800871247E-12</v>
      </c>
      <c r="L7" s="7">
        <v>0</v>
      </c>
      <c r="M7" s="7">
        <v>0</v>
      </c>
      <c r="N7" s="7">
        <f t="shared" si="0"/>
        <v>0.99999999999999967</v>
      </c>
      <c r="O7" s="1"/>
    </row>
    <row r="8" spans="1:15">
      <c r="A8" s="5">
        <v>7</v>
      </c>
      <c r="B8" s="4">
        <v>12</v>
      </c>
      <c r="C8" s="6">
        <v>14</v>
      </c>
      <c r="D8" s="7">
        <v>6.5580711271486507E-13</v>
      </c>
      <c r="E8" s="7">
        <v>0</v>
      </c>
      <c r="F8" s="7">
        <v>6.5580711271486507E-13</v>
      </c>
      <c r="G8" s="7">
        <v>1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6.5580711271486507E-13</v>
      </c>
      <c r="N8" s="7">
        <f t="shared" si="0"/>
        <v>1.0000000000019673</v>
      </c>
      <c r="O8" s="1"/>
    </row>
    <row r="9" spans="1:15">
      <c r="A9" s="8">
        <v>8</v>
      </c>
      <c r="B9" s="4">
        <v>13</v>
      </c>
      <c r="C9" s="6">
        <v>15</v>
      </c>
      <c r="D9" s="7">
        <v>0</v>
      </c>
      <c r="E9" s="7">
        <v>0</v>
      </c>
      <c r="F9" s="7">
        <v>0</v>
      </c>
      <c r="G9" s="7">
        <v>0</v>
      </c>
      <c r="H9" s="7">
        <v>4.0860694143569098E-9</v>
      </c>
      <c r="I9" s="7">
        <v>0</v>
      </c>
      <c r="J9" s="7">
        <v>0</v>
      </c>
      <c r="K9" s="7">
        <v>1</v>
      </c>
      <c r="L9" s="7">
        <v>0</v>
      </c>
      <c r="M9" s="7">
        <v>0</v>
      </c>
      <c r="N9" s="7">
        <f t="shared" si="0"/>
        <v>1.0000000040860695</v>
      </c>
      <c r="O9" s="1"/>
    </row>
    <row r="10" spans="1:15">
      <c r="A10" s="5">
        <v>9</v>
      </c>
      <c r="B10" s="4">
        <v>15</v>
      </c>
      <c r="C10" s="6">
        <v>14</v>
      </c>
      <c r="D10" s="7">
        <v>9.2471696713370301E-13</v>
      </c>
      <c r="E10" s="7">
        <v>0</v>
      </c>
      <c r="F10" s="7">
        <v>9.2471696713370301E-13</v>
      </c>
      <c r="G10" s="7">
        <v>0</v>
      </c>
      <c r="H10" s="7">
        <v>2.6890985441883789E-13</v>
      </c>
      <c r="I10" s="7">
        <v>0</v>
      </c>
      <c r="J10" s="7">
        <v>0</v>
      </c>
      <c r="K10" s="7">
        <v>0</v>
      </c>
      <c r="L10" s="7">
        <v>0.99999999999999989</v>
      </c>
      <c r="M10" s="7">
        <v>9.2493901173862804E-13</v>
      </c>
      <c r="N10" s="7">
        <f t="shared" si="0"/>
        <v>1.0000000000030433</v>
      </c>
      <c r="O10" s="1"/>
    </row>
    <row r="11" spans="1:15">
      <c r="A11" s="8">
        <v>10</v>
      </c>
      <c r="B11" s="4">
        <v>13</v>
      </c>
      <c r="C11" s="6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1.0000000040910804</v>
      </c>
      <c r="J11" s="7">
        <v>2.7003198566077913E-9</v>
      </c>
      <c r="K11" s="7">
        <v>0</v>
      </c>
      <c r="L11" s="7">
        <v>0</v>
      </c>
      <c r="M11" s="7">
        <v>0</v>
      </c>
      <c r="N11" s="7">
        <f t="shared" si="0"/>
        <v>1.0000000067914003</v>
      </c>
      <c r="O11" s="1"/>
    </row>
    <row r="12" spans="1:15">
      <c r="A12" s="52" t="s">
        <v>11</v>
      </c>
      <c r="B12" s="53"/>
      <c r="C12" s="54"/>
      <c r="D12" s="7">
        <f>SUMPRODUCT(D2:D11,$B$2:$B$11)</f>
        <v>9.0000000000217408</v>
      </c>
      <c r="E12" s="7">
        <f>SUMPRODUCT(E2:E11,$B$2:$B$11)+D12</f>
        <v>21.000000000027622</v>
      </c>
      <c r="F12" s="7">
        <f t="shared" ref="F12:M12" si="1">SUMPRODUCT(F2:F11,$B$2:$B$11)+E12</f>
        <v>33.000000000049361</v>
      </c>
      <c r="G12" s="7">
        <f t="shared" si="1"/>
        <v>45.000000000049361</v>
      </c>
      <c r="H12" s="7">
        <f t="shared" si="1"/>
        <v>60.000000090976783</v>
      </c>
      <c r="I12" s="7">
        <f t="shared" si="1"/>
        <v>73.000000144160822</v>
      </c>
      <c r="J12" s="7">
        <f t="shared" si="1"/>
        <v>87.000000179264987</v>
      </c>
      <c r="K12" s="7">
        <f t="shared" si="1"/>
        <v>100.0000001792791</v>
      </c>
      <c r="L12" s="7">
        <f t="shared" si="1"/>
        <v>115.0000001792791</v>
      </c>
      <c r="M12" s="7">
        <f t="shared" si="1"/>
        <v>132.00000017930086</v>
      </c>
      <c r="N12" s="7">
        <f>AVERAGE(D12:M12)</f>
        <v>67.500000095240964</v>
      </c>
      <c r="O12" s="1"/>
    </row>
    <row r="13" spans="1:15">
      <c r="A13" s="52" t="s">
        <v>12</v>
      </c>
      <c r="B13" s="53"/>
      <c r="C13" s="54"/>
      <c r="D13" s="7">
        <f>SUMPRODUCT(D2:D11,$C$2:$C$11)+D12</f>
        <v>22.000000000043869</v>
      </c>
      <c r="E13" s="7">
        <f>SUMPRODUCT(E2:E11,$C$2:$C$11)+D13+MAX(E12-D13,0)</f>
        <v>32.000000000043869</v>
      </c>
      <c r="F13" s="7">
        <f t="shared" ref="F13:M13" si="2">SUMPRODUCT(F2:F11,$C$2:$C$11)+E13+MAX(F12-E13,0)</f>
        <v>48.000000000071488</v>
      </c>
      <c r="G13" s="7">
        <f t="shared" si="2"/>
        <v>62.000000000071488</v>
      </c>
      <c r="H13" s="7">
        <f t="shared" si="2"/>
        <v>73.000000099170776</v>
      </c>
      <c r="I13" s="7">
        <f t="shared" si="2"/>
        <v>86.000000197344875</v>
      </c>
      <c r="J13" s="7">
        <f t="shared" si="2"/>
        <v>101.00000021436914</v>
      </c>
      <c r="K13" s="7">
        <f t="shared" si="2"/>
        <v>116.00000021438089</v>
      </c>
      <c r="L13" s="7">
        <f t="shared" si="2"/>
        <v>130.00000021438089</v>
      </c>
      <c r="M13" s="6">
        <f t="shared" si="2"/>
        <v>142.000000179323</v>
      </c>
      <c r="N13" s="7">
        <f>AVERAGE(D13:M13)</f>
        <v>81.200000111920033</v>
      </c>
      <c r="O13" s="1"/>
    </row>
    <row r="14" spans="1:15">
      <c r="A14" s="3"/>
      <c r="B14" s="3"/>
      <c r="C14" s="3"/>
      <c r="D14" s="7">
        <f>SUM(D2:D11)</f>
        <v>1.0000000000015805</v>
      </c>
      <c r="E14" s="7">
        <f t="shared" ref="E14:M14" si="3">SUM(E2:E11)</f>
        <v>1</v>
      </c>
      <c r="F14" s="7">
        <f t="shared" si="3"/>
        <v>1.0000000000015805</v>
      </c>
      <c r="G14" s="7">
        <f t="shared" si="3"/>
        <v>1</v>
      </c>
      <c r="H14" s="7">
        <f t="shared" si="3"/>
        <v>1.0000000067866586</v>
      </c>
      <c r="I14" s="7">
        <f t="shared" si="3"/>
        <v>1.0000000040910804</v>
      </c>
      <c r="J14" s="7">
        <f t="shared" si="3"/>
        <v>1.00000000270032</v>
      </c>
      <c r="K14" s="7">
        <f t="shared" si="3"/>
        <v>1.0000000000011755</v>
      </c>
      <c r="L14" s="7">
        <f t="shared" si="3"/>
        <v>0.99999999999999989</v>
      </c>
      <c r="M14" s="7">
        <f t="shared" si="3"/>
        <v>1.0000000000015807</v>
      </c>
      <c r="N14" s="6">
        <f>AVERAGE(N12:N13)</f>
        <v>74.350000103580498</v>
      </c>
      <c r="O14" s="1"/>
    </row>
    <row r="15" spans="1:15" ht="16.5" thickBot="1">
      <c r="D15" s="27" t="str">
        <f>"J"&amp;INT(SUMPRODUCT(D2:D11,$A$2:$A$11))</f>
        <v>J3</v>
      </c>
      <c r="E15" s="27" t="str">
        <f t="shared" ref="E15:M15" si="4">"J"&amp;INT(SUMPRODUCT(E2:E11,$A$2:$A$11))</f>
        <v>J5</v>
      </c>
      <c r="F15" s="27" t="str">
        <f t="shared" si="4"/>
        <v>J4</v>
      </c>
      <c r="G15" s="27" t="str">
        <f t="shared" si="4"/>
        <v>J7</v>
      </c>
      <c r="H15" s="27" t="str">
        <f t="shared" si="4"/>
        <v>J1</v>
      </c>
      <c r="I15" s="27" t="str">
        <f t="shared" si="4"/>
        <v>J10</v>
      </c>
      <c r="J15" s="27" t="str">
        <f t="shared" si="4"/>
        <v>J5</v>
      </c>
      <c r="K15" s="27" t="str">
        <f t="shared" si="4"/>
        <v>J8</v>
      </c>
      <c r="L15" s="27" t="str">
        <f t="shared" si="4"/>
        <v>J9</v>
      </c>
      <c r="M15" s="27" t="str">
        <f t="shared" si="4"/>
        <v>J2</v>
      </c>
    </row>
    <row r="16" spans="1:15">
      <c r="A16" s="11" t="s">
        <v>13</v>
      </c>
      <c r="B16" s="12"/>
      <c r="C16" s="12"/>
      <c r="D16" s="25">
        <v>0</v>
      </c>
      <c r="E16" s="25">
        <f>D17</f>
        <v>9.0000000000217408</v>
      </c>
      <c r="F16" s="25">
        <f t="shared" ref="F16:M16" si="5">E17</f>
        <v>21.000000000027622</v>
      </c>
      <c r="G16" s="25">
        <f t="shared" si="5"/>
        <v>33.000000000049361</v>
      </c>
      <c r="H16" s="25">
        <f t="shared" si="5"/>
        <v>45.000000000049361</v>
      </c>
      <c r="I16" s="25">
        <f t="shared" si="5"/>
        <v>60.000000090976783</v>
      </c>
      <c r="J16" s="25">
        <f t="shared" si="5"/>
        <v>73.000000144160822</v>
      </c>
      <c r="K16" s="25">
        <f t="shared" si="5"/>
        <v>87.000000179264987</v>
      </c>
      <c r="L16" s="25">
        <f t="shared" si="5"/>
        <v>100.0000001792791</v>
      </c>
      <c r="M16" s="26">
        <f t="shared" si="5"/>
        <v>115.0000001792791</v>
      </c>
    </row>
    <row r="17" spans="1:14" ht="15.75" thickBot="1">
      <c r="A17" s="13" t="s">
        <v>14</v>
      </c>
      <c r="B17" s="14"/>
      <c r="C17" s="14"/>
      <c r="D17" s="14">
        <f>SUMPRODUCT(D2:D11,B2:B11)</f>
        <v>9.0000000000217408</v>
      </c>
      <c r="E17" s="15">
        <f>SUMPRODUCT(E2:E11,$B$2:$B$11)+E16</f>
        <v>21.000000000027622</v>
      </c>
      <c r="F17" s="15">
        <f t="shared" ref="F17:M17" si="6">SUMPRODUCT(F2:F11,$B$2:$B$11)+F16</f>
        <v>33.000000000049361</v>
      </c>
      <c r="G17" s="15">
        <f t="shared" si="6"/>
        <v>45.000000000049361</v>
      </c>
      <c r="H17" s="15">
        <f t="shared" si="6"/>
        <v>60.000000090976783</v>
      </c>
      <c r="I17" s="15">
        <f t="shared" si="6"/>
        <v>73.000000144160822</v>
      </c>
      <c r="J17" s="15">
        <f t="shared" si="6"/>
        <v>87.000000179264987</v>
      </c>
      <c r="K17" s="15">
        <f t="shared" si="6"/>
        <v>100.0000001792791</v>
      </c>
      <c r="L17" s="15">
        <f t="shared" si="6"/>
        <v>115.0000001792791</v>
      </c>
      <c r="M17" s="16">
        <f t="shared" si="6"/>
        <v>132.00000017930086</v>
      </c>
    </row>
    <row r="18" spans="1:14">
      <c r="A18" s="17" t="s">
        <v>15</v>
      </c>
      <c r="B18" s="18"/>
      <c r="C18" s="18"/>
      <c r="D18" s="18">
        <f>D17</f>
        <v>9.0000000000217408</v>
      </c>
      <c r="E18" s="19">
        <f>MAX(D19,E17)</f>
        <v>22.000000000043869</v>
      </c>
      <c r="F18" s="19">
        <f t="shared" ref="F18:M18" si="7">MAX(E19,F17)</f>
        <v>33.000000000049361</v>
      </c>
      <c r="G18" s="19">
        <f t="shared" si="7"/>
        <v>48.000000000071488</v>
      </c>
      <c r="H18" s="19">
        <f t="shared" si="7"/>
        <v>62.000000000071488</v>
      </c>
      <c r="I18" s="19">
        <f t="shared" si="7"/>
        <v>73.000000144160822</v>
      </c>
      <c r="J18" s="19">
        <f t="shared" si="7"/>
        <v>87.000000179264987</v>
      </c>
      <c r="K18" s="19">
        <f t="shared" si="7"/>
        <v>101.00000021436915</v>
      </c>
      <c r="L18" s="19">
        <f t="shared" si="7"/>
        <v>116.0000002143809</v>
      </c>
      <c r="M18" s="20">
        <f t="shared" si="7"/>
        <v>132.00000017930086</v>
      </c>
    </row>
    <row r="19" spans="1:14" ht="15.75" thickBot="1">
      <c r="A19" s="21" t="s">
        <v>16</v>
      </c>
      <c r="B19" s="22"/>
      <c r="C19" s="22"/>
      <c r="D19" s="23">
        <f>SUMPRODUCT(D2:D11,$C$2:$C$11)+D18</f>
        <v>22.000000000043869</v>
      </c>
      <c r="E19" s="23">
        <f>SUMPRODUCT(E2:E11,$C$2:$C$11)+E18</f>
        <v>32.000000000043869</v>
      </c>
      <c r="F19" s="23">
        <f t="shared" ref="F19:M19" si="8">SUMPRODUCT(F2:F11,$C$2:$C$11)+F18</f>
        <v>48.000000000071488</v>
      </c>
      <c r="G19" s="23">
        <f t="shared" si="8"/>
        <v>62.000000000071488</v>
      </c>
      <c r="H19" s="23">
        <f t="shared" si="8"/>
        <v>73.000000099170776</v>
      </c>
      <c r="I19" s="23">
        <f t="shared" si="8"/>
        <v>86.00000019734486</v>
      </c>
      <c r="J19" s="23">
        <f t="shared" si="8"/>
        <v>101.00000021436915</v>
      </c>
      <c r="K19" s="23">
        <f t="shared" si="8"/>
        <v>116.0000002143809</v>
      </c>
      <c r="L19" s="23">
        <f t="shared" si="8"/>
        <v>130.00000021438089</v>
      </c>
      <c r="M19" s="24">
        <f t="shared" si="8"/>
        <v>142.000000179323</v>
      </c>
    </row>
    <row r="21" spans="1:14">
      <c r="A21" t="s">
        <v>17</v>
      </c>
      <c r="D21">
        <f>D17</f>
        <v>9.0000000000217408</v>
      </c>
      <c r="E21" s="1">
        <f>MAX(0,E17-D19)</f>
        <v>0</v>
      </c>
      <c r="F21" s="1">
        <f t="shared" ref="F21:M21" si="9">MAX(0,F17-E19)</f>
        <v>1.0000000000054925</v>
      </c>
      <c r="G21" s="1">
        <f t="shared" si="9"/>
        <v>0</v>
      </c>
      <c r="H21" s="1">
        <f t="shared" si="9"/>
        <v>0</v>
      </c>
      <c r="I21" s="1">
        <f t="shared" si="9"/>
        <v>4.4990045466875017E-8</v>
      </c>
      <c r="J21" s="1">
        <f t="shared" si="9"/>
        <v>0.9999999819201264</v>
      </c>
      <c r="K21" s="1">
        <f t="shared" si="9"/>
        <v>0</v>
      </c>
      <c r="L21" s="1">
        <f t="shared" si="9"/>
        <v>0</v>
      </c>
      <c r="M21" s="1">
        <f t="shared" si="9"/>
        <v>1.9999999649199651</v>
      </c>
      <c r="N21" s="61">
        <f>SUM(D21:M21)</f>
        <v>12.99999999185737</v>
      </c>
    </row>
  </sheetData>
  <mergeCells count="2">
    <mergeCell ref="A12:C12"/>
    <mergeCell ref="A13:C13"/>
  </mergeCells>
  <conditionalFormatting sqref="D2:M11">
    <cfRule type="colorScale" priority="1">
      <colorScale>
        <cfvo type="num" val="0"/>
        <cfvo type="num" val="1"/>
        <color theme="0"/>
        <color rgb="FF92D050"/>
      </colorScale>
    </cfRule>
  </conditionalFormatting>
  <pageMargins left="0.7" right="0.7" top="0.75" bottom="0.75" header="0.3" footer="0.3"/>
  <ignoredErrors>
    <ignoredError sqref="D15:M15 D12:M14 D17:M17 D19:M19 N2:N11" formulaRange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25"/>
  <sheetViews>
    <sheetView zoomScale="115" zoomScaleNormal="115" workbookViewId="0">
      <selection activeCell="J17" sqref="J17"/>
    </sheetView>
  </sheetViews>
  <sheetFormatPr defaultColWidth="4.85546875" defaultRowHeight="15"/>
  <cols>
    <col min="1" max="1" width="8.5703125" bestFit="1" customWidth="1"/>
    <col min="6" max="7" width="5.28515625" customWidth="1"/>
    <col min="10" max="10" width="10.85546875" customWidth="1"/>
    <col min="11" max="11" width="7.28515625" bestFit="1" customWidth="1"/>
    <col min="13" max="13" width="10.140625" bestFit="1" customWidth="1"/>
    <col min="16" max="16" width="10.28515625" bestFit="1" customWidth="1"/>
    <col min="18" max="18" width="6.140625" bestFit="1" customWidth="1"/>
  </cols>
  <sheetData>
    <row r="1" spans="1:35">
      <c r="A1" s="42" t="s">
        <v>0</v>
      </c>
      <c r="B1" s="43" t="s">
        <v>3</v>
      </c>
      <c r="C1" s="44" t="s">
        <v>4</v>
      </c>
      <c r="D1" s="45" t="s">
        <v>5</v>
      </c>
      <c r="E1" s="46" t="s">
        <v>6</v>
      </c>
      <c r="F1" s="3">
        <v>1</v>
      </c>
      <c r="G1" s="3">
        <v>2</v>
      </c>
      <c r="H1" s="3">
        <v>3</v>
      </c>
      <c r="I1" s="3">
        <v>4</v>
      </c>
      <c r="K1" t="s">
        <v>7</v>
      </c>
    </row>
    <row r="2" spans="1:35">
      <c r="A2" s="5">
        <v>1</v>
      </c>
      <c r="B2" s="28">
        <v>5</v>
      </c>
      <c r="C2" s="29">
        <v>8</v>
      </c>
      <c r="D2" s="30">
        <v>4</v>
      </c>
      <c r="E2" s="31">
        <v>3</v>
      </c>
      <c r="F2" s="7">
        <v>0</v>
      </c>
      <c r="G2" s="7">
        <v>0</v>
      </c>
      <c r="H2" s="7">
        <v>0</v>
      </c>
      <c r="I2" s="7">
        <v>1</v>
      </c>
      <c r="K2">
        <f>SUM(F2:I2)</f>
        <v>1</v>
      </c>
    </row>
    <row r="3" spans="1:35">
      <c r="A3" s="5">
        <v>2</v>
      </c>
      <c r="B3" s="28">
        <v>7</v>
      </c>
      <c r="C3" s="29">
        <v>9</v>
      </c>
      <c r="D3" s="30">
        <v>5</v>
      </c>
      <c r="E3" s="31">
        <v>8</v>
      </c>
      <c r="F3" s="7">
        <v>0</v>
      </c>
      <c r="G3" s="7">
        <v>1</v>
      </c>
      <c r="H3" s="7">
        <v>0</v>
      </c>
      <c r="I3" s="7">
        <v>0</v>
      </c>
      <c r="K3">
        <f t="shared" ref="K3:K5" si="0">SUM(F3:I3)</f>
        <v>1</v>
      </c>
    </row>
    <row r="4" spans="1:35">
      <c r="A4" s="5">
        <v>3</v>
      </c>
      <c r="B4" s="28">
        <v>2</v>
      </c>
      <c r="C4" s="29">
        <v>3</v>
      </c>
      <c r="D4" s="30">
        <v>9</v>
      </c>
      <c r="E4" s="31">
        <v>7</v>
      </c>
      <c r="F4" s="7">
        <v>0.99999900000000008</v>
      </c>
      <c r="G4" s="7">
        <v>0</v>
      </c>
      <c r="H4" s="7">
        <v>0</v>
      </c>
      <c r="I4" s="7">
        <v>9.9999999991079447E-7</v>
      </c>
      <c r="K4">
        <f t="shared" si="0"/>
        <v>1</v>
      </c>
    </row>
    <row r="5" spans="1:35">
      <c r="A5" s="5">
        <v>4</v>
      </c>
      <c r="B5" s="28">
        <v>6</v>
      </c>
      <c r="C5" s="29">
        <v>1</v>
      </c>
      <c r="D5" s="30">
        <v>6</v>
      </c>
      <c r="E5" s="31">
        <v>4</v>
      </c>
      <c r="F5" s="7">
        <v>9.9999999991079447E-7</v>
      </c>
      <c r="G5" s="7">
        <v>0</v>
      </c>
      <c r="H5" s="7">
        <v>1</v>
      </c>
      <c r="I5" s="7">
        <v>0</v>
      </c>
      <c r="K5">
        <f t="shared" si="0"/>
        <v>1.0000009999999999</v>
      </c>
    </row>
    <row r="6" spans="1:35">
      <c r="A6" s="59" t="s">
        <v>18</v>
      </c>
      <c r="B6" s="59"/>
      <c r="C6" s="59"/>
      <c r="D6" s="59"/>
      <c r="E6" s="3" t="s">
        <v>3</v>
      </c>
      <c r="F6" s="3">
        <f>SUMPRODUCT(F2:F5,$B$2:$B$5)</f>
        <v>2.0000039999999997</v>
      </c>
      <c r="G6" s="7">
        <f>SUMPRODUCT(G2:G5,$B$2:$B$5)+F6</f>
        <v>9.0000040000000006</v>
      </c>
      <c r="H6" s="3">
        <f t="shared" ref="H6:I6" si="1">SUMPRODUCT(H2:H5,$B$2:$B$5)+G6</f>
        <v>15.000004000000001</v>
      </c>
      <c r="I6" s="3">
        <f t="shared" si="1"/>
        <v>20.000005999999999</v>
      </c>
      <c r="J6" t="s">
        <v>8</v>
      </c>
      <c r="K6" s="10">
        <f>AVERAGE(F6:I6)</f>
        <v>11.500004499999999</v>
      </c>
    </row>
    <row r="7" spans="1:35">
      <c r="A7" s="59" t="s">
        <v>19</v>
      </c>
      <c r="B7" s="59"/>
      <c r="C7" s="59"/>
      <c r="D7" s="59"/>
      <c r="E7" s="3" t="s">
        <v>4</v>
      </c>
      <c r="F7" s="7">
        <f>F6+SUMPRODUCT(F2:F5,$C$2:$C$5)</f>
        <v>5.0000020000000003</v>
      </c>
      <c r="G7" s="7">
        <f>SUMPRODUCT(G2:G5,$C$2:$C$5)+F7+MAX(G6-F7,0)</f>
        <v>18.000004000000001</v>
      </c>
      <c r="H7" s="7">
        <f>SUMPRODUCT(H2:H5,$C$2:$C$5)+G7+MAX(H6-G7,0)</f>
        <v>19.000004000000001</v>
      </c>
      <c r="I7" s="7">
        <f>SUMPRODUCT(I2:I5,$C$2:$C$5)+H7+MAX(I6-H7,0)</f>
        <v>28.000008999999999</v>
      </c>
      <c r="J7" t="s">
        <v>8</v>
      </c>
      <c r="K7" s="10">
        <f t="shared" ref="K7:K9" si="2">AVERAGE(F7:I7)</f>
        <v>17.500004750000002</v>
      </c>
    </row>
    <row r="8" spans="1:35">
      <c r="A8" s="59" t="s">
        <v>20</v>
      </c>
      <c r="B8" s="59"/>
      <c r="C8" s="59"/>
      <c r="D8" s="59"/>
      <c r="E8" s="3" t="s">
        <v>5</v>
      </c>
      <c r="F8" s="3">
        <f>F7+SUMPRODUCT(F2:F5,$D$2:$D$5)</f>
        <v>13.999999000000001</v>
      </c>
      <c r="G8" s="7">
        <f>SUMPRODUCT(G2:G5,$D$2:$D$5)+F8+MAX(G7-F8,0)</f>
        <v>23.000004000000004</v>
      </c>
      <c r="H8" s="7">
        <f>SUMPRODUCT(H2:H5,$D$2:$D$5)+G8+MAX(H7-G8,0)</f>
        <v>29.000004000000004</v>
      </c>
      <c r="I8" s="7">
        <f>SUMPRODUCT(I2:I5,$D$2:$D$5)+H8+MAX(I7-H8,0)</f>
        <v>33.000013000000003</v>
      </c>
      <c r="J8" t="s">
        <v>8</v>
      </c>
      <c r="K8" s="10">
        <f t="shared" si="2"/>
        <v>24.750005000000002</v>
      </c>
    </row>
    <row r="9" spans="1:35">
      <c r="A9" s="59" t="s">
        <v>21</v>
      </c>
      <c r="B9" s="59"/>
      <c r="C9" s="59"/>
      <c r="D9" s="59"/>
      <c r="E9" s="3" t="s">
        <v>6</v>
      </c>
      <c r="F9" s="3">
        <f>F8+SUMPRODUCT(F2:F5,$E$2:$E$5)</f>
        <v>20.999996000000003</v>
      </c>
      <c r="G9" s="7">
        <f>SUMPRODUCT(G2:G5,$E$2:$E$5)+F9+MAX(G8-F9,0)</f>
        <v>31.000004000000004</v>
      </c>
      <c r="H9" s="7">
        <f>SUMPRODUCT(H2:H5,$E$2:$E$5)+G9+MAX(H8-G9,0)</f>
        <v>35.000004000000004</v>
      </c>
      <c r="I9" s="7">
        <f>SUMPRODUCT(I2:I5,$E$2:$E$5)+H9+MAX(I8-H9,0)</f>
        <v>38.000011000000001</v>
      </c>
      <c r="J9" t="s">
        <v>8</v>
      </c>
      <c r="K9" s="10">
        <f t="shared" si="2"/>
        <v>31.250003750000005</v>
      </c>
    </row>
    <row r="11" spans="1:35" ht="26.25" customHeight="1">
      <c r="E11" t="s">
        <v>7</v>
      </c>
      <c r="F11">
        <f>SUM(F2:F5)</f>
        <v>1</v>
      </c>
      <c r="G11" s="1">
        <f t="shared" ref="G11:I11" si="3">SUM(G2:G5)</f>
        <v>1</v>
      </c>
      <c r="H11">
        <f t="shared" si="3"/>
        <v>1</v>
      </c>
      <c r="I11">
        <f t="shared" si="3"/>
        <v>1.0000009999999999</v>
      </c>
      <c r="J11" s="38" t="s">
        <v>34</v>
      </c>
      <c r="K11" s="39">
        <f>AVERAGE(K6:K9)</f>
        <v>21.250004500000003</v>
      </c>
      <c r="M11" s="40" t="s">
        <v>9</v>
      </c>
      <c r="N11" s="41">
        <f>I9</f>
        <v>38.000011000000001</v>
      </c>
      <c r="P11" s="40" t="s">
        <v>10</v>
      </c>
      <c r="Q11" s="41">
        <f>SUM(F22:J25)/4</f>
        <v>16.250006750000001</v>
      </c>
      <c r="R11" s="10"/>
    </row>
    <row r="12" spans="1:35" ht="26.25" customHeight="1">
      <c r="G12" s="1"/>
      <c r="J12" s="48"/>
      <c r="K12" s="49"/>
      <c r="M12" s="50"/>
      <c r="N12" s="51"/>
      <c r="P12" s="50"/>
      <c r="Q12" s="51"/>
      <c r="R12" s="10"/>
    </row>
    <row r="13" spans="1:35">
      <c r="F13" s="47" t="str">
        <f>"J"&amp;INT(SUMPRODUCT(F2:F5,$A$2:$A$5))</f>
        <v>J3</v>
      </c>
      <c r="G13" s="47" t="str">
        <f t="shared" ref="G13:I13" si="4">"J"&amp;INT(SUMPRODUCT(G2:G5,$A$2:$A$5))</f>
        <v>J2</v>
      </c>
      <c r="H13" s="47" t="str">
        <f t="shared" si="4"/>
        <v>J4</v>
      </c>
      <c r="I13" s="47" t="str">
        <f t="shared" si="4"/>
        <v>J1</v>
      </c>
      <c r="Q13" s="1"/>
    </row>
    <row r="14" spans="1:35">
      <c r="A14" s="60" t="s">
        <v>22</v>
      </c>
      <c r="B14" s="60"/>
      <c r="C14" s="60"/>
      <c r="D14" s="60"/>
      <c r="E14" s="60"/>
      <c r="F14" s="31">
        <v>0</v>
      </c>
      <c r="G14" s="31">
        <f>F15</f>
        <v>2.0000039999999997</v>
      </c>
      <c r="H14" s="31">
        <f t="shared" ref="H14:I14" si="5">G15</f>
        <v>9.0000040000000006</v>
      </c>
      <c r="I14" s="31">
        <f t="shared" si="5"/>
        <v>15.000004000000001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pans="1:35">
      <c r="A15" s="60" t="s">
        <v>23</v>
      </c>
      <c r="B15" s="60"/>
      <c r="C15" s="60"/>
      <c r="D15" s="60"/>
      <c r="E15" s="60"/>
      <c r="F15" s="31">
        <f>SUMPRODUCT(F2:F5,$B$2:$B$5)</f>
        <v>2.0000039999999997</v>
      </c>
      <c r="G15" s="32">
        <f>SUMPRODUCT(G2:G5,$B$2:$B$5)+G14</f>
        <v>9.0000040000000006</v>
      </c>
      <c r="H15" s="32">
        <f t="shared" ref="H15:I15" si="6">SUMPRODUCT(H2:H5,$B$2:$B$5)+H14</f>
        <v>15.000004000000001</v>
      </c>
      <c r="I15" s="32">
        <f t="shared" si="6"/>
        <v>20.000005999999999</v>
      </c>
    </row>
    <row r="16" spans="1:35">
      <c r="A16" s="57" t="s">
        <v>24</v>
      </c>
      <c r="B16" s="57"/>
      <c r="C16" s="57"/>
      <c r="D16" s="57"/>
      <c r="E16" s="57"/>
      <c r="F16" s="29">
        <f>F15</f>
        <v>2.0000039999999997</v>
      </c>
      <c r="G16" s="33">
        <f>MAX(F17,G15)</f>
        <v>9.0000040000000006</v>
      </c>
      <c r="H16" s="33">
        <f t="shared" ref="H16:I16" si="7">MAX(G17,H15)</f>
        <v>18.000004000000001</v>
      </c>
      <c r="I16" s="33">
        <f t="shared" si="7"/>
        <v>20.000005999999999</v>
      </c>
    </row>
    <row r="17" spans="1:10">
      <c r="A17" s="57" t="s">
        <v>25</v>
      </c>
      <c r="B17" s="57"/>
      <c r="C17" s="57"/>
      <c r="D17" s="57"/>
      <c r="E17" s="57"/>
      <c r="F17" s="33">
        <f>SUMPRODUCT(F2:F5,$C$2:$C$5)+F16</f>
        <v>5.0000020000000003</v>
      </c>
      <c r="G17" s="33">
        <f>SUMPRODUCT(G2:G5,$C$2:$C$5)+G16</f>
        <v>18.000004000000001</v>
      </c>
      <c r="H17" s="33">
        <f t="shared" ref="H17:I17" si="8">SUMPRODUCT(H2:H5,$C$2:$C$5)+H16</f>
        <v>19.000004000000001</v>
      </c>
      <c r="I17" s="33">
        <f t="shared" si="8"/>
        <v>28.000008999999999</v>
      </c>
    </row>
    <row r="18" spans="1:10">
      <c r="A18" s="58" t="s">
        <v>26</v>
      </c>
      <c r="B18" s="58"/>
      <c r="C18" s="58"/>
      <c r="D18" s="58"/>
      <c r="E18" s="58"/>
      <c r="F18" s="34">
        <f>F17</f>
        <v>5.0000020000000003</v>
      </c>
      <c r="G18" s="34">
        <f>MAX(F19,G17)</f>
        <v>18.000004000000001</v>
      </c>
      <c r="H18" s="34">
        <f t="shared" ref="H18:I18" si="9">MAX(G19,H17)</f>
        <v>23.000004000000001</v>
      </c>
      <c r="I18" s="34">
        <f t="shared" si="9"/>
        <v>29.000004000000001</v>
      </c>
    </row>
    <row r="19" spans="1:10">
      <c r="A19" s="58" t="s">
        <v>27</v>
      </c>
      <c r="B19" s="58"/>
      <c r="C19" s="58"/>
      <c r="D19" s="58"/>
      <c r="E19" s="58"/>
      <c r="F19" s="34">
        <f>SUMPRODUCT(F2:F5,$D$2:$D$5)+F18</f>
        <v>13.999999000000001</v>
      </c>
      <c r="G19" s="34">
        <f>SUMPRODUCT(G2:G5,$D$2:$D$5)+G18</f>
        <v>23.000004000000001</v>
      </c>
      <c r="H19" s="34">
        <f t="shared" ref="H19:I19" si="10">SUMPRODUCT(H2:H5,$D$2:$D$5)+H18</f>
        <v>29.000004000000001</v>
      </c>
      <c r="I19" s="34">
        <f t="shared" si="10"/>
        <v>33.000013000000003</v>
      </c>
    </row>
    <row r="20" spans="1:10">
      <c r="A20" s="55" t="s">
        <v>28</v>
      </c>
      <c r="B20" s="55"/>
      <c r="C20" s="55"/>
      <c r="D20" s="55"/>
      <c r="E20" s="55"/>
      <c r="F20" s="35">
        <f>F19</f>
        <v>13.999999000000001</v>
      </c>
      <c r="G20" s="35">
        <f>MAX(G19,F21)</f>
        <v>23.000004000000001</v>
      </c>
      <c r="H20" s="35">
        <f t="shared" ref="H20:I20" si="11">MAX(H19,G21)</f>
        <v>31.000004000000001</v>
      </c>
      <c r="I20" s="35">
        <f t="shared" si="11"/>
        <v>35.000004000000004</v>
      </c>
    </row>
    <row r="21" spans="1:10">
      <c r="A21" s="55" t="s">
        <v>29</v>
      </c>
      <c r="B21" s="55"/>
      <c r="C21" s="55"/>
      <c r="D21" s="55"/>
      <c r="E21" s="55"/>
      <c r="F21" s="35">
        <f>SUMPRODUCT(F2:F5,$E$2:$E$5)+F20</f>
        <v>20.999996000000003</v>
      </c>
      <c r="G21" s="35">
        <f>SUMPRODUCT(G2:G5,$E$2:$E$5)+G20</f>
        <v>31.000004000000001</v>
      </c>
      <c r="H21" s="35">
        <f t="shared" ref="H21:I21" si="12">SUMPRODUCT(H2:H5,$E$2:$E$5)+H20</f>
        <v>35.000004000000004</v>
      </c>
      <c r="I21" s="35">
        <f t="shared" si="12"/>
        <v>38.000011000000001</v>
      </c>
    </row>
    <row r="22" spans="1:10">
      <c r="A22" s="56" t="s">
        <v>33</v>
      </c>
      <c r="B22" s="56"/>
      <c r="C22" s="56"/>
      <c r="D22" s="56"/>
      <c r="E22" s="56"/>
      <c r="F22" s="36">
        <v>0</v>
      </c>
      <c r="G22" s="36">
        <v>0</v>
      </c>
      <c r="H22" s="36">
        <v>0</v>
      </c>
      <c r="I22" s="36">
        <v>0</v>
      </c>
      <c r="J22" s="36">
        <f>I21-I15</f>
        <v>18.000005000000002</v>
      </c>
    </row>
    <row r="23" spans="1:10">
      <c r="A23" s="56" t="s">
        <v>30</v>
      </c>
      <c r="B23" s="56"/>
      <c r="C23" s="56"/>
      <c r="D23" s="56"/>
      <c r="E23" s="56"/>
      <c r="F23" s="37">
        <f>F15</f>
        <v>2.0000039999999997</v>
      </c>
      <c r="G23" s="36">
        <f>MAX(0,G15-F17)</f>
        <v>4.0000020000000003</v>
      </c>
      <c r="H23" s="36">
        <f t="shared" ref="H23:I23" si="13">MAX(0,H15-G17)</f>
        <v>0</v>
      </c>
      <c r="I23" s="36">
        <f t="shared" si="13"/>
        <v>1.0000019999999985</v>
      </c>
      <c r="J23" s="36">
        <f>I21-I17</f>
        <v>10.000002000000002</v>
      </c>
    </row>
    <row r="24" spans="1:10">
      <c r="A24" s="56" t="s">
        <v>31</v>
      </c>
      <c r="B24" s="56"/>
      <c r="C24" s="56"/>
      <c r="D24" s="56"/>
      <c r="E24" s="56"/>
      <c r="F24" s="36">
        <f>F17</f>
        <v>5.0000020000000003</v>
      </c>
      <c r="G24" s="36">
        <f>MAX(0,G17-F19)</f>
        <v>4.0000049999999998</v>
      </c>
      <c r="H24" s="36">
        <f t="shared" ref="H24:I24" si="14">MAX(0,H17-G19)</f>
        <v>0</v>
      </c>
      <c r="I24" s="36">
        <f t="shared" si="14"/>
        <v>0</v>
      </c>
      <c r="J24" s="36">
        <f>I21-I19</f>
        <v>4.9999979999999979</v>
      </c>
    </row>
    <row r="25" spans="1:10">
      <c r="A25" s="56" t="s">
        <v>32</v>
      </c>
      <c r="B25" s="56"/>
      <c r="C25" s="56"/>
      <c r="D25" s="56"/>
      <c r="E25" s="56"/>
      <c r="F25" s="36">
        <f>F19</f>
        <v>13.999999000000001</v>
      </c>
      <c r="G25" s="36">
        <f>MAX(0,G19-F21)</f>
        <v>2.0000079999999976</v>
      </c>
      <c r="H25" s="36">
        <f t="shared" ref="H25:I25" si="15">MAX(0,H19-G21)</f>
        <v>0</v>
      </c>
      <c r="I25" s="36">
        <f t="shared" si="15"/>
        <v>0</v>
      </c>
      <c r="J25" s="37">
        <v>0</v>
      </c>
    </row>
  </sheetData>
  <mergeCells count="16">
    <mergeCell ref="A16:E16"/>
    <mergeCell ref="A17:E17"/>
    <mergeCell ref="A18:E18"/>
    <mergeCell ref="A19:E19"/>
    <mergeCell ref="A6:D6"/>
    <mergeCell ref="A7:D7"/>
    <mergeCell ref="A8:D8"/>
    <mergeCell ref="A9:D9"/>
    <mergeCell ref="A14:E14"/>
    <mergeCell ref="A15:E15"/>
    <mergeCell ref="A20:E20"/>
    <mergeCell ref="A21:E21"/>
    <mergeCell ref="A23:E23"/>
    <mergeCell ref="A24:E24"/>
    <mergeCell ref="A25:E25"/>
    <mergeCell ref="A22:E22"/>
  </mergeCells>
  <conditionalFormatting sqref="F2:I5">
    <cfRule type="colorScale" priority="1">
      <colorScale>
        <cfvo type="num" val="0"/>
        <cfvo type="num" val="1"/>
        <color theme="0"/>
        <color rgb="FF92D050"/>
      </colorScale>
    </cfRule>
  </conditionalFormatting>
  <pageMargins left="0.7" right="0.7" top="0.75" bottom="0.75" header="0.3" footer="0.3"/>
  <ignoredErrors>
    <ignoredError sqref="F6:I6 F9 F7 F8 G7:I9 K2:K5 F11:I11 F13:I13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2" sqref="H22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 job 2 machine</vt:lpstr>
      <vt:lpstr>N jon N machine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ramanand</dc:creator>
  <cp:lastModifiedBy>ramanand</cp:lastModifiedBy>
  <dcterms:created xsi:type="dcterms:W3CDTF">2012-08-11T14:13:10Z</dcterms:created>
  <dcterms:modified xsi:type="dcterms:W3CDTF">2012-08-29T14:14:23Z</dcterms:modified>
</cp:coreProperties>
</file>